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len\Desktop\Natasha\"/>
    </mc:Choice>
  </mc:AlternateContent>
  <xr:revisionPtr revIDLastSave="0" documentId="8_{BF91A697-95F3-4B0D-B73F-1069B833DF32}" xr6:coauthVersionLast="47" xr6:coauthVersionMax="47" xr10:uidLastSave="{00000000-0000-0000-0000-000000000000}"/>
  <bookViews>
    <workbookView xWindow="1950" yWindow="195" windowWidth="17490" windowHeight="10725" xr2:uid="{A8AA0938-86F7-4BAE-90B3-497173FDD6BD}"/>
  </bookViews>
  <sheets>
    <sheet name="Example" sheetId="1" r:id="rId1"/>
    <sheet name="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31" i="2"/>
  <c r="E18" i="2"/>
  <c r="E16" i="2"/>
  <c r="E17" i="2" s="1"/>
  <c r="I11" i="2"/>
  <c r="I22" i="2" s="1"/>
  <c r="I24" i="2" s="1"/>
  <c r="I5" i="2"/>
  <c r="I27" i="1"/>
  <c r="I24" i="1"/>
  <c r="I22" i="1"/>
  <c r="E17" i="1"/>
  <c r="E16" i="1"/>
  <c r="I11" i="1"/>
  <c r="I5" i="1"/>
</calcChain>
</file>

<file path=xl/sharedStrings.xml><?xml version="1.0" encoding="utf-8"?>
<sst xmlns="http://schemas.openxmlformats.org/spreadsheetml/2006/main" count="60" uniqueCount="41">
  <si>
    <t>Session</t>
  </si>
  <si>
    <t>Estimated Roll</t>
  </si>
  <si>
    <t>S1</t>
  </si>
  <si>
    <t>S2</t>
  </si>
  <si>
    <t>S3</t>
  </si>
  <si>
    <t>S4</t>
  </si>
  <si>
    <t>S5</t>
  </si>
  <si>
    <t>S6</t>
  </si>
  <si>
    <t>TOTAL</t>
  </si>
  <si>
    <t>Total Number of Places</t>
  </si>
  <si>
    <t>2022/23</t>
  </si>
  <si>
    <t>(From agreed Schedule of Accommodation)</t>
  </si>
  <si>
    <t>Planning Capacity (Usable places)</t>
  </si>
  <si>
    <t>= (0.76 x Total Places) - 150</t>
  </si>
  <si>
    <t>= (0.76 x 1358) - 150</t>
  </si>
  <si>
    <t>Projection Factor</t>
  </si>
  <si>
    <t>(a) S4 to S5 transfer rate % =</t>
  </si>
  <si>
    <t>(b) S4 to S6 transfer rate % =</t>
  </si>
  <si>
    <t>(c) Add (a) and (b) =</t>
  </si>
  <si>
    <t>(d) Divide (c) by 100 =</t>
  </si>
  <si>
    <t>(e) Add 4.00 to (d) =</t>
  </si>
  <si>
    <t>Maximum Intake Level</t>
  </si>
  <si>
    <t>(a) Divide Planning Capacity by Projection Factor:</t>
  </si>
  <si>
    <t>882 Divided by 4.98 =</t>
  </si>
  <si>
    <t>(b) Number of 20 pupils class groups required =</t>
  </si>
  <si>
    <t>177 divided by 20, rounded up</t>
  </si>
  <si>
    <t>(c ) Maximum intake level = 9x20=</t>
  </si>
  <si>
    <t>The school can cope comfortably with its projected S1 intake of 170.</t>
  </si>
  <si>
    <t>(c ) Maximum intake level = No. Class groups x 20=</t>
  </si>
  <si>
    <t>(c) Total Transfer Rate (5a+5b) =</t>
  </si>
  <si>
    <t>(d) Divide (5c) by 100 =</t>
  </si>
  <si>
    <t>(e) Add 4.00 to (5d) =</t>
  </si>
  <si>
    <r>
      <t xml:space="preserve">= (0.76 x </t>
    </r>
    <r>
      <rPr>
        <b/>
        <sz val="11"/>
        <color theme="4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>)- 150</t>
    </r>
  </si>
  <si>
    <r>
      <rPr>
        <b/>
        <sz val="11"/>
        <color theme="4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Divided by 4.98 =</t>
    </r>
  </si>
  <si>
    <r>
      <rPr>
        <b/>
        <sz val="11"/>
        <color theme="4"/>
        <rFont val="Calibri"/>
        <family val="2"/>
        <scheme val="minor"/>
      </rPr>
      <t>(6a)</t>
    </r>
    <r>
      <rPr>
        <sz val="11"/>
        <color theme="1"/>
        <rFont val="Calibri"/>
        <family val="2"/>
        <scheme val="minor"/>
      </rPr>
      <t xml:space="preserve"> divided by 20, rounded up</t>
    </r>
  </si>
  <si>
    <r>
      <rPr>
        <b/>
        <sz val="11"/>
        <color theme="4"/>
        <rFont val="Calibri"/>
        <family val="2"/>
        <scheme val="minor"/>
      </rPr>
      <t>(6b)</t>
    </r>
    <r>
      <rPr>
        <sz val="11"/>
        <color theme="1"/>
        <rFont val="Calibri"/>
        <family val="2"/>
        <scheme val="minor"/>
      </rPr>
      <t xml:space="preserve"> x 20 =</t>
    </r>
  </si>
  <si>
    <t>Estimated S1 intake can be accommodated:</t>
  </si>
  <si>
    <t>SECONDARY SCHOOL CAPACITY CALCULATION</t>
  </si>
  <si>
    <t>Key</t>
  </si>
  <si>
    <t>Enter values in yellow cells</t>
  </si>
  <si>
    <t>SECONDARY SCHOOL CAPACITY CALCULATION -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</si>
</sst>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0</xdr:rowOff>
    </xdr:from>
    <xdr:to>
      <xdr:col>8</xdr:col>
      <xdr:colOff>568325</xdr:colOff>
      <xdr:row>0</xdr:row>
      <xdr:rowOff>381635</xdr:rowOff>
    </xdr:to>
    <xdr:pic>
      <xdr:nvPicPr>
        <xdr:cNvPr id="2" name="Picture 1" descr="EDC Logo" title="East Dunbartonshire Council Logo">
          <a:extLst>
            <a:ext uri="{FF2B5EF4-FFF2-40B4-BE49-F238E27FC236}">
              <a16:creationId xmlns:a16="http://schemas.microsoft.com/office/drawing/2014/main" id="{DA337F6E-2AA7-080F-0822-13872078B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0"/>
          <a:ext cx="1816100" cy="3816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263525</xdr:colOff>
      <xdr:row>0</xdr:row>
      <xdr:rowOff>428327</xdr:rowOff>
    </xdr:to>
    <xdr:pic>
      <xdr:nvPicPr>
        <xdr:cNvPr id="3" name="Picture 2" descr="People Matter" title="People Matter logo">
          <a:extLst>
            <a:ext uri="{FF2B5EF4-FFF2-40B4-BE49-F238E27FC236}">
              <a16:creationId xmlns:a16="http://schemas.microsoft.com/office/drawing/2014/main" id="{D6C0F78A-C3E8-DDBE-8350-B379B1DA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7050" cy="4283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D780-3DCE-4501-9A0C-5BC9B6198F82}">
  <dimension ref="A1:I30"/>
  <sheetViews>
    <sheetView tabSelected="1" workbookViewId="0">
      <selection activeCell="I27" sqref="I27"/>
    </sheetView>
  </sheetViews>
  <sheetFormatPr defaultColWidth="8.7109375" defaultRowHeight="15" x14ac:dyDescent="0.25"/>
  <cols>
    <col min="1" max="1" width="8.7109375" style="2"/>
    <col min="2" max="2" width="13.140625" style="1" bestFit="1" customWidth="1"/>
    <col min="3" max="9" width="8.7109375" style="2"/>
    <col min="10" max="16384" width="8.7109375" style="1"/>
  </cols>
  <sheetData>
    <row r="1" spans="1:9" ht="42.95" customHeight="1" x14ac:dyDescent="0.25">
      <c r="A1" s="12" t="s">
        <v>40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2">
        <v>1</v>
      </c>
      <c r="B2" s="1" t="s">
        <v>0</v>
      </c>
      <c r="I2" s="4" t="s">
        <v>10</v>
      </c>
    </row>
    <row r="4" spans="1:9" x14ac:dyDescent="0.25">
      <c r="A4" s="2">
        <v>2</v>
      </c>
      <c r="B4" s="1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 spans="1:9" x14ac:dyDescent="0.25">
      <c r="C5" s="4">
        <v>170</v>
      </c>
      <c r="D5" s="4">
        <v>175</v>
      </c>
      <c r="E5" s="4">
        <v>173</v>
      </c>
      <c r="F5" s="4">
        <v>170</v>
      </c>
      <c r="G5" s="4">
        <v>127</v>
      </c>
      <c r="H5" s="4">
        <v>55</v>
      </c>
      <c r="I5" s="4">
        <f>SUM(C5:H5)</f>
        <v>870</v>
      </c>
    </row>
    <row r="6" spans="1:9" x14ac:dyDescent="0.25">
      <c r="I6" s="4"/>
    </row>
    <row r="7" spans="1:9" x14ac:dyDescent="0.25">
      <c r="A7" s="2">
        <v>3</v>
      </c>
      <c r="B7" s="1" t="s">
        <v>9</v>
      </c>
      <c r="I7" s="4">
        <v>1358</v>
      </c>
    </row>
    <row r="8" spans="1:9" x14ac:dyDescent="0.25">
      <c r="B8" s="1" t="s">
        <v>11</v>
      </c>
    </row>
    <row r="10" spans="1:9" x14ac:dyDescent="0.25">
      <c r="A10" s="2">
        <v>4</v>
      </c>
      <c r="B10" s="1" t="s">
        <v>12</v>
      </c>
      <c r="E10" s="5" t="s">
        <v>13</v>
      </c>
    </row>
    <row r="11" spans="1:9" x14ac:dyDescent="0.25">
      <c r="E11" s="5" t="s">
        <v>14</v>
      </c>
      <c r="I11" s="4">
        <f>ROUNDDOWN((0.76*I7-150),0)</f>
        <v>882</v>
      </c>
    </row>
    <row r="13" spans="1:9" x14ac:dyDescent="0.25">
      <c r="A13" s="2">
        <v>5</v>
      </c>
      <c r="B13" s="1" t="s">
        <v>15</v>
      </c>
    </row>
    <row r="14" spans="1:9" x14ac:dyDescent="0.25">
      <c r="B14" s="1" t="s">
        <v>16</v>
      </c>
      <c r="E14" s="2">
        <v>70</v>
      </c>
    </row>
    <row r="15" spans="1:9" x14ac:dyDescent="0.25">
      <c r="B15" s="1" t="s">
        <v>17</v>
      </c>
      <c r="E15" s="2">
        <v>28</v>
      </c>
    </row>
    <row r="16" spans="1:9" x14ac:dyDescent="0.25">
      <c r="B16" s="1" t="s">
        <v>18</v>
      </c>
      <c r="E16" s="2">
        <f>E14+E15</f>
        <v>98</v>
      </c>
    </row>
    <row r="17" spans="1:9" x14ac:dyDescent="0.25">
      <c r="B17" s="1" t="s">
        <v>19</v>
      </c>
      <c r="E17" s="2">
        <f>E16/100</f>
        <v>0.98</v>
      </c>
    </row>
    <row r="18" spans="1:9" x14ac:dyDescent="0.25">
      <c r="B18" s="1" t="s">
        <v>20</v>
      </c>
      <c r="E18" s="6">
        <v>4.9800000000000004</v>
      </c>
    </row>
    <row r="20" spans="1:9" x14ac:dyDescent="0.25">
      <c r="A20" s="2">
        <v>6</v>
      </c>
      <c r="B20" s="1" t="s">
        <v>21</v>
      </c>
    </row>
    <row r="21" spans="1:9" x14ac:dyDescent="0.25">
      <c r="B21" s="1" t="s">
        <v>22</v>
      </c>
    </row>
    <row r="22" spans="1:9" x14ac:dyDescent="0.25">
      <c r="B22" s="1" t="s">
        <v>23</v>
      </c>
      <c r="I22" s="2">
        <f>ROUNDDOWN((I11/E18),0)</f>
        <v>177</v>
      </c>
    </row>
    <row r="24" spans="1:9" x14ac:dyDescent="0.25">
      <c r="B24" s="1" t="s">
        <v>24</v>
      </c>
      <c r="I24" s="2">
        <f>ROUNDUP((I22/20),0)</f>
        <v>9</v>
      </c>
    </row>
    <row r="25" spans="1:9" x14ac:dyDescent="0.25">
      <c r="B25" s="1" t="s">
        <v>25</v>
      </c>
    </row>
    <row r="27" spans="1:9" x14ac:dyDescent="0.25">
      <c r="B27" s="1" t="s">
        <v>26</v>
      </c>
      <c r="I27" s="2">
        <f>I24*20</f>
        <v>180</v>
      </c>
    </row>
    <row r="30" spans="1:9" x14ac:dyDescent="0.25">
      <c r="B30" s="1" t="s">
        <v>27</v>
      </c>
    </row>
  </sheetData>
  <sheetProtection algorithmName="SHA-512" hashValue="GP+Ol+M0jNv8bf0MWNzbfJyfgbfTkbCM6xbsfyQDvvSflt09w4ShM9cKkVOFZvR29PoXm4cSrCKqKQrhKzejYA==" saltValue="HMWO6QCBKfjEBk/ho1lRNA==" spinCount="100000" sheet="1" objects="1" scenarios="1" selectLockedCells="1"/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&amp;REducation, People &amp; Business
PM 3/16/F01 v1.0
December 2023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9865-19CF-4293-993F-FEE48E4BF55F}">
  <dimension ref="A1:L31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7"/>
    <col min="2" max="2" width="13.140625" style="1" bestFit="1" customWidth="1"/>
    <col min="3" max="9" width="8.7109375" style="2"/>
    <col min="10" max="11" width="8.7109375" style="1"/>
    <col min="12" max="12" width="23.42578125" style="1" customWidth="1"/>
    <col min="13" max="16384" width="8.7109375" style="1"/>
  </cols>
  <sheetData>
    <row r="1" spans="1:12" x14ac:dyDescent="0.25">
      <c r="A1" s="13" t="s">
        <v>37</v>
      </c>
      <c r="B1" s="13"/>
      <c r="C1" s="13"/>
      <c r="D1" s="13"/>
      <c r="E1" s="13"/>
      <c r="F1" s="13"/>
      <c r="G1" s="13"/>
      <c r="H1" s="13"/>
      <c r="I1" s="13"/>
      <c r="K1" s="1" t="s">
        <v>38</v>
      </c>
    </row>
    <row r="2" spans="1:12" x14ac:dyDescent="0.25">
      <c r="A2" s="7">
        <v>1</v>
      </c>
      <c r="B2" s="1" t="s">
        <v>0</v>
      </c>
      <c r="I2" s="10"/>
      <c r="K2" s="9"/>
      <c r="L2" s="1" t="s">
        <v>39</v>
      </c>
    </row>
    <row r="4" spans="1:12" x14ac:dyDescent="0.25">
      <c r="A4" s="7">
        <v>2</v>
      </c>
      <c r="B4" s="1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 spans="1:12" x14ac:dyDescent="0.25">
      <c r="C5" s="10"/>
      <c r="D5" s="10"/>
      <c r="E5" s="10"/>
      <c r="F5" s="10"/>
      <c r="G5" s="10"/>
      <c r="H5" s="10"/>
      <c r="I5" s="4">
        <f>SUM(C5:H5)</f>
        <v>0</v>
      </c>
    </row>
    <row r="6" spans="1:12" x14ac:dyDescent="0.25">
      <c r="I6" s="4"/>
    </row>
    <row r="7" spans="1:12" x14ac:dyDescent="0.25">
      <c r="A7" s="7">
        <v>3</v>
      </c>
      <c r="B7" s="1" t="s">
        <v>9</v>
      </c>
      <c r="I7" s="10"/>
    </row>
    <row r="8" spans="1:12" x14ac:dyDescent="0.25">
      <c r="B8" s="1" t="s">
        <v>11</v>
      </c>
    </row>
    <row r="10" spans="1:12" x14ac:dyDescent="0.25">
      <c r="A10" s="7">
        <v>4</v>
      </c>
      <c r="B10" s="1" t="s">
        <v>12</v>
      </c>
      <c r="E10" s="5" t="s">
        <v>13</v>
      </c>
    </row>
    <row r="11" spans="1:12" x14ac:dyDescent="0.25">
      <c r="E11" s="5" t="s">
        <v>32</v>
      </c>
      <c r="I11" s="4">
        <f>ROUNDDOWN((0.76*I7-150),0)</f>
        <v>-150</v>
      </c>
    </row>
    <row r="13" spans="1:12" x14ac:dyDescent="0.25">
      <c r="A13" s="7">
        <v>5</v>
      </c>
      <c r="B13" s="1" t="s">
        <v>15</v>
      </c>
    </row>
    <row r="14" spans="1:12" x14ac:dyDescent="0.25">
      <c r="B14" s="1" t="s">
        <v>16</v>
      </c>
      <c r="E14" s="11"/>
    </row>
    <row r="15" spans="1:12" x14ac:dyDescent="0.25">
      <c r="B15" s="1" t="s">
        <v>17</v>
      </c>
      <c r="E15" s="11"/>
    </row>
    <row r="16" spans="1:12" x14ac:dyDescent="0.25">
      <c r="B16" s="1" t="s">
        <v>29</v>
      </c>
      <c r="E16" s="2">
        <f>E14+E15</f>
        <v>0</v>
      </c>
    </row>
    <row r="17" spans="1:9" x14ac:dyDescent="0.25">
      <c r="B17" s="1" t="s">
        <v>30</v>
      </c>
      <c r="E17" s="2">
        <f>E16/100</f>
        <v>0</v>
      </c>
    </row>
    <row r="18" spans="1:9" x14ac:dyDescent="0.25">
      <c r="B18" s="1" t="s">
        <v>31</v>
      </c>
      <c r="E18" s="6">
        <f>4+E17</f>
        <v>4</v>
      </c>
    </row>
    <row r="20" spans="1:9" x14ac:dyDescent="0.25">
      <c r="A20" s="7">
        <v>6</v>
      </c>
      <c r="B20" s="1" t="s">
        <v>21</v>
      </c>
    </row>
    <row r="21" spans="1:9" x14ac:dyDescent="0.25">
      <c r="B21" s="1" t="s">
        <v>22</v>
      </c>
    </row>
    <row r="22" spans="1:9" x14ac:dyDescent="0.25">
      <c r="B22" s="1" t="s">
        <v>33</v>
      </c>
      <c r="I22" s="2">
        <f>ROUNDDOWN((I11/E18),0)</f>
        <v>-37</v>
      </c>
    </row>
    <row r="24" spans="1:9" x14ac:dyDescent="0.25">
      <c r="B24" s="1" t="s">
        <v>24</v>
      </c>
      <c r="I24" s="2">
        <f>ROUNDUP((I22/20),0)</f>
        <v>-2</v>
      </c>
    </row>
    <row r="25" spans="1:9" x14ac:dyDescent="0.25">
      <c r="B25" s="1" t="s">
        <v>34</v>
      </c>
    </row>
    <row r="27" spans="1:9" x14ac:dyDescent="0.25">
      <c r="B27" s="1" t="s">
        <v>28</v>
      </c>
      <c r="I27" s="2">
        <f>I24*20</f>
        <v>-40</v>
      </c>
    </row>
    <row r="28" spans="1:9" x14ac:dyDescent="0.25">
      <c r="B28" s="1" t="s">
        <v>35</v>
      </c>
    </row>
    <row r="30" spans="1:9" ht="15.75" thickBot="1" x14ac:dyDescent="0.3"/>
    <row r="31" spans="1:9" ht="15.75" thickBot="1" x14ac:dyDescent="0.3">
      <c r="B31" s="1" t="s">
        <v>36</v>
      </c>
      <c r="I31" s="8" t="str">
        <f>IF(I27&gt;C5,"YES","NO")</f>
        <v>NO</v>
      </c>
    </row>
  </sheetData>
  <sheetProtection algorithmName="SHA-512" hashValue="tOpO+y1hH6pStG+QDWg4eihfDh/JTncHO/EPx9cwZbu5OyArcm5O2gJZtGh4CueVOGk6zHe6He/ka5zPtIiZmQ==" saltValue="Y4cq2NYBR8DrjhS4TTw6QA==" spinCount="100000" sheet="1" objects="1" scenarios="1" selectLockedCells="1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&amp;REducation, People &amp; Business
PM 3/16/F01 v1.0 
December 2023
Page &amp;P of &amp;N</oddFooter>
  </headerFooter>
</worksheet>
</file>

<file path=docMetadata/LabelInfo.xml><?xml version="1.0" encoding="utf-8"?>
<clbl:labelList xmlns:clbl="http://schemas.microsoft.com/office/2020/mipLabelMetadata">
  <clbl:label id="{2fae2e97-89d0-49dd-b452-8a1de501ce28}" enabled="1" method="Privileged" siteId="{f8f576a2-ede5-4764-97e6-ddd50e694cc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>East Dunbartonshire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Davidson</dc:creator>
  <cp:lastModifiedBy>Annette Glen</cp:lastModifiedBy>
  <cp:lastPrinted>2023-12-14T16:17:59Z</cp:lastPrinted>
  <dcterms:created xsi:type="dcterms:W3CDTF">2023-08-21T14:29:01Z</dcterms:created>
  <dcterms:modified xsi:type="dcterms:W3CDTF">2023-12-21T14:30:22Z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ae2e97-89d0-49dd-b452-8a1de501ce28_Enabled">
    <vt:lpwstr>true</vt:lpwstr>
  </property>
  <property fmtid="{D5CDD505-2E9C-101B-9397-08002B2CF9AE}" pid="3" name="MSIP_Label_2fae2e97-89d0-49dd-b452-8a1de501ce28_SetDate">
    <vt:lpwstr>2023-08-21T15:55:09Z</vt:lpwstr>
  </property>
  <property fmtid="{D5CDD505-2E9C-101B-9397-08002B2CF9AE}" pid="4" name="MSIP_Label_2fae2e97-89d0-49dd-b452-8a1de501ce28_Method">
    <vt:lpwstr>Privileged</vt:lpwstr>
  </property>
  <property fmtid="{D5CDD505-2E9C-101B-9397-08002B2CF9AE}" pid="5" name="MSIP_Label_2fae2e97-89d0-49dd-b452-8a1de501ce28_Name">
    <vt:lpwstr>[Official]</vt:lpwstr>
  </property>
  <property fmtid="{D5CDD505-2E9C-101B-9397-08002B2CF9AE}" pid="6" name="MSIP_Label_2fae2e97-89d0-49dd-b452-8a1de501ce28_SiteId">
    <vt:lpwstr>f8f576a2-ede5-4764-97e6-ddd50e694cc2</vt:lpwstr>
  </property>
  <property fmtid="{D5CDD505-2E9C-101B-9397-08002B2CF9AE}" pid="7" name="MSIP_Label_2fae2e97-89d0-49dd-b452-8a1de501ce28_ActionId">
    <vt:lpwstr>d4df17de-ca57-4181-afc5-121d5cec3867</vt:lpwstr>
  </property>
  <property fmtid="{D5CDD505-2E9C-101B-9397-08002B2CF9AE}" pid="8" name="MSIP_Label_2fae2e97-89d0-49dd-b452-8a1de501ce28_ContentBits">
    <vt:lpwstr>0</vt:lpwstr>
  </property>
</Properties>
</file>